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Bulletin SMIC 05" sheetId="1" r:id="rId1"/>
  </sheets>
  <definedNames>
    <definedName name="HTML_CodePage" hidden="1">1252</definedName>
    <definedName name="HTML_Control" localSheetId="0" hidden="1">{"'Vierge'!$A$1:$I$35"}</definedName>
    <definedName name="HTML_Control" hidden="1">{"'Vierge'!$A$1:$I$35"}</definedName>
    <definedName name="HTML_Description" hidden="1">""</definedName>
    <definedName name="HTML_Email" hidden="1">""</definedName>
    <definedName name="HTML_Header" hidden="1">"simulation"</definedName>
    <definedName name="HTML_LastUpdate" hidden="1">"06/02/02"</definedName>
    <definedName name="HTML_LineAfter" hidden="1">FALSE</definedName>
    <definedName name="HTML_LineBefore" hidden="1">FALSE</definedName>
    <definedName name="HTML_Name" hidden="1">"Etienne Frommelt"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"C:\Mes Documents\MonHTML.htm"</definedName>
    <definedName name="HTML_PathTemplate" hidden="1">"C:\Mes Documents\Mes sites Web\famidac.net\www\bulletin_salaire.htm"</definedName>
    <definedName name="HTML_Title" hidden="1">"Paye famille d'accueil 2002"</definedName>
    <definedName name="Lesort" hidden="1">{"'Vierge'!$A$1:$I$35"}</definedName>
    <definedName name="Mahé" hidden="1">{"'Vierge'!$A$1:$I$35"}</definedName>
    <definedName name="solver_adj" localSheetId="0" hidden="1">'Bulletin SMIC 05'!#REF!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'Bulletin SMIC 05'!#REF!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60</definedName>
  </definedNames>
  <calcPr fullCalcOnLoad="1"/>
</workbook>
</file>

<file path=xl/sharedStrings.xml><?xml version="1.0" encoding="utf-8"?>
<sst xmlns="http://schemas.openxmlformats.org/spreadsheetml/2006/main" count="67" uniqueCount="62">
  <si>
    <t>Nombre de jours :</t>
  </si>
  <si>
    <t>Adresse</t>
  </si>
  <si>
    <t>Cotisations salariales :</t>
  </si>
  <si>
    <t>bases</t>
  </si>
  <si>
    <t>taux</t>
  </si>
  <si>
    <t>retenues</t>
  </si>
  <si>
    <t>AGFF</t>
  </si>
  <si>
    <t>Cotisations patronales :</t>
  </si>
  <si>
    <t>Total des retenues patronales :</t>
  </si>
  <si>
    <t>Bases</t>
  </si>
  <si>
    <t>MG/jour</t>
  </si>
  <si>
    <t>M.G. (Minimum Garanti) :</t>
  </si>
  <si>
    <t>SMIC :</t>
  </si>
  <si>
    <t>Récapitulatif des sommes dues à l'accueillant</t>
  </si>
  <si>
    <t>au</t>
  </si>
  <si>
    <t>Total période</t>
  </si>
  <si>
    <t>x Nb jours</t>
  </si>
  <si>
    <t>Employeur : Nom, prénom</t>
  </si>
  <si>
    <t>N° Sécurité sociale</t>
  </si>
  <si>
    <t>Total des retenues salariales :</t>
  </si>
  <si>
    <t>FNAL</t>
  </si>
  <si>
    <t>* Demander à l'URSSAF l'exonération des cotisations maladie, vieillesse, AT, AF - joindre copie agrément</t>
  </si>
  <si>
    <t>Total des charges sociales versées par l'employeur à l'URSSAF</t>
  </si>
  <si>
    <t xml:space="preserve">Total, réglé le                                par                     </t>
  </si>
  <si>
    <t>Coût total de l'accueil (accueillant + charges sociales URSSAF)</t>
  </si>
  <si>
    <t>Montants journaliers</t>
  </si>
  <si>
    <t>€/jour</t>
  </si>
  <si>
    <t>Total</t>
  </si>
  <si>
    <t>Salaire imposable (salaire net + CSG et RDS imposables) :</t>
  </si>
  <si>
    <t>Conservez ce bulletin de salaire sans limitation de durée</t>
  </si>
  <si>
    <t>Taux</t>
  </si>
  <si>
    <t>Retenues</t>
  </si>
  <si>
    <t>Calcul du salaire de l'accueillant</t>
  </si>
  <si>
    <t>Bulletin de paye</t>
  </si>
  <si>
    <t>Calcul des charges sociales</t>
  </si>
  <si>
    <t>IRCEM</t>
  </si>
  <si>
    <t>Sécurité sociale (maladie, vieillesse)</t>
  </si>
  <si>
    <t>URSSAF* : Contribution solidarité autonomie</t>
  </si>
  <si>
    <t>Indemnité de congé (10%) :</t>
  </si>
  <si>
    <t xml:space="preserve">Période du </t>
  </si>
  <si>
    <t>CSG non imposable sur 97% du brut</t>
  </si>
  <si>
    <t>CSG + RDS (imposables) sur 97% du brut</t>
  </si>
  <si>
    <t>Total brut, soumis à cotisations sociales</t>
  </si>
  <si>
    <t>Salarié (accueillant familial) : Nom, prénom</t>
  </si>
  <si>
    <t>N° URSSAF</t>
  </si>
  <si>
    <t>1° Rémunération (base SMIC) :</t>
  </si>
  <si>
    <t>2° Sujétions particulières (base MG) :</t>
  </si>
  <si>
    <t>4° Indemnité de mise à disposition de locaux</t>
  </si>
  <si>
    <t>Salaire net (1° + 2° - charges)</t>
  </si>
  <si>
    <t>Salaire net de l'accueillant (= salaire brut - retenues salariales) :</t>
  </si>
  <si>
    <t>jours, du __ au ____</t>
  </si>
  <si>
    <t>Accident du travail</t>
  </si>
  <si>
    <r>
      <t>Absences de la personne accueillie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:</t>
    </r>
  </si>
  <si>
    <t>Bases de calcul (valeurs depuis le 01/01/2011)</t>
  </si>
  <si>
    <t>(forfait 30,5 jours/mois en cas d'accueil permanent)</t>
  </si>
  <si>
    <r>
      <t>* Appliquer les conditions financières prévues à l'</t>
    </r>
    <r>
      <rPr>
        <b/>
        <sz val="7"/>
        <rFont val="Arial"/>
        <family val="2"/>
      </rPr>
      <t>article 5 ou 6.7 du contrat d'accueil</t>
    </r>
    <r>
      <rPr>
        <sz val="7"/>
        <rFont val="Arial"/>
        <family val="2"/>
      </rPr>
      <t xml:space="preserve"> 
- Modalités spécifiques de règlement applicables en cas d'hospitalisation ou d'absence de la personne accueillie.</t>
    </r>
  </si>
  <si>
    <t>Congés de l'accueillant :</t>
  </si>
  <si>
    <r>
      <t xml:space="preserve">Accueil familial d'une personne handicapée ou âgée </t>
    </r>
    <r>
      <rPr>
        <sz val="10"/>
        <rFont val="Arial"/>
        <family val="2"/>
      </rPr>
      <t xml:space="preserve">
Articles L441-1 et suivants du Code de l'action sociale et des familles</t>
    </r>
  </si>
  <si>
    <t>heures</t>
  </si>
  <si>
    <t>Nombre d'heures rétribuées &amp; Salaire brut</t>
  </si>
  <si>
    <t>3° Indemnité de frais d'entretien</t>
  </si>
  <si>
    <r>
      <t>© Association Famidac - bulletin de salaire personnalisable fonctionnant avec Excel ou Openoffice</t>
    </r>
    <r>
      <rPr>
        <sz val="7"/>
        <rFont val="Arial"/>
        <family val="2"/>
      </rPr>
      <t xml:space="preserve">
Reportez dans les cases jaunes les montants de base mentionnées dans le contrat d'accueil, article 5 ou 6 - Conditions financières de l’accueil. 
Le recalcul est automatique. Toute autre modification engage l'entière responsabilité de l'utilisateur. 
Merci de nous signaler toute erreur ou anomalie.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</si>
</sst>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\€_-;"/>
    <numFmt numFmtId="178" formatCode="_-* #,##0.00,\€_-;\-* #,##0.00\ &quot;F&quot;_-;_-* &quot;-&quot;??\ &quot;F&quot;_-;_-@_-"/>
    <numFmt numFmtId="179" formatCode="0.0"/>
    <numFmt numFmtId="180" formatCode="_-* #,##0.0\ &quot;€&quot;_-;\-* #,##0.0\ &quot;€&quot;_-;_-* &quot;-&quot;??\ &quot;€&quot;_-;_-@_-"/>
    <numFmt numFmtId="181" formatCode="_-* #,##0\ &quot;€&quot;_-;\-* #,##0\ &quot;€&quot;_-;_-* &quot;-&quot;??\ &quot;€&quot;_-;_-@_-"/>
    <numFmt numFmtId="182" formatCode="_-* #,##0.0\ _€_-;\-* #,##0.0\ _€_-;_-* &quot;-&quot;??\ _€_-;_-@_-"/>
    <numFmt numFmtId="183" formatCode="0.E+00"/>
    <numFmt numFmtId="184" formatCode="#,##0.00_ ;\-#,##0.00\ "/>
    <numFmt numFmtId="185" formatCode="_-* #,##0.0\ _€_-;\-* #,##0.0\ _€_-;_-* &quot;-&quot;\ _€_-;_-@_-"/>
    <numFmt numFmtId="186" formatCode="_-* #,##0.0\ _€_-;\-* #,##0.0\ _€_-;_-* &quot;-&quot;?\ _€_-;_-@_-"/>
    <numFmt numFmtId="187" formatCode="_-* #,##0.00\ _€_-;\-* #,##0.00\ _€_-;_-* &quot;-&quot;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6" xfId="0" applyNumberFormat="1" applyFont="1" applyBorder="1" applyAlignment="1">
      <alignment/>
    </xf>
    <xf numFmtId="4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44" fontId="2" fillId="0" borderId="19" xfId="0" applyNumberFormat="1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4" fontId="0" fillId="0" borderId="16" xfId="47" applyFont="1" applyBorder="1" applyAlignment="1">
      <alignment/>
    </xf>
    <xf numFmtId="10" fontId="0" fillId="0" borderId="16" xfId="50" applyNumberFormat="1" applyFont="1" applyBorder="1" applyAlignment="1">
      <alignment/>
    </xf>
    <xf numFmtId="44" fontId="5" fillId="0" borderId="17" xfId="47" applyFont="1" applyBorder="1" applyAlignment="1">
      <alignment/>
    </xf>
    <xf numFmtId="0" fontId="0" fillId="0" borderId="16" xfId="0" applyFont="1" applyBorder="1" applyAlignment="1">
      <alignment horizontal="left"/>
    </xf>
    <xf numFmtId="10" fontId="0" fillId="0" borderId="16" xfId="0" applyNumberFormat="1" applyFont="1" applyBorder="1" applyAlignment="1">
      <alignment horizontal="right"/>
    </xf>
    <xf numFmtId="44" fontId="6" fillId="0" borderId="17" xfId="47" applyFont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44" fontId="0" fillId="0" borderId="17" xfId="47" applyFont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right"/>
    </xf>
    <xf numFmtId="44" fontId="0" fillId="0" borderId="16" xfId="47" applyFont="1" applyFill="1" applyBorder="1" applyAlignment="1">
      <alignment/>
    </xf>
    <xf numFmtId="10" fontId="0" fillId="0" borderId="16" xfId="50" applyNumberFormat="1" applyFont="1" applyFill="1" applyBorder="1" applyAlignment="1">
      <alignment/>
    </xf>
    <xf numFmtId="44" fontId="5" fillId="0" borderId="17" xfId="47" applyFont="1" applyFill="1" applyBorder="1" applyAlignment="1">
      <alignment/>
    </xf>
    <xf numFmtId="0" fontId="0" fillId="0" borderId="16" xfId="0" applyFont="1" applyBorder="1" applyAlignment="1">
      <alignment/>
    </xf>
    <xf numFmtId="10" fontId="0" fillId="0" borderId="16" xfId="0" applyNumberFormat="1" applyFont="1" applyBorder="1" applyAlignment="1">
      <alignment/>
    </xf>
    <xf numFmtId="44" fontId="2" fillId="0" borderId="19" xfId="47" applyFont="1" applyFill="1" applyBorder="1" applyAlignment="1">
      <alignment/>
    </xf>
    <xf numFmtId="44" fontId="0" fillId="0" borderId="18" xfId="0" applyNumberFormat="1" applyFont="1" applyBorder="1" applyAlignment="1">
      <alignment horizontal="center"/>
    </xf>
    <xf numFmtId="44" fontId="0" fillId="0" borderId="16" xfId="0" applyNumberFormat="1" applyFont="1" applyBorder="1" applyAlignment="1">
      <alignment horizontal="center"/>
    </xf>
    <xf numFmtId="44" fontId="0" fillId="0" borderId="17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left"/>
    </xf>
    <xf numFmtId="44" fontId="0" fillId="34" borderId="17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44" fontId="2" fillId="34" borderId="19" xfId="0" applyNumberFormat="1" applyFont="1" applyFill="1" applyBorder="1" applyAlignment="1">
      <alignment/>
    </xf>
    <xf numFmtId="44" fontId="0" fillId="0" borderId="20" xfId="0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85" fontId="0" fillId="35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5" borderId="16" xfId="0" applyFont="1" applyFill="1" applyBorder="1" applyAlignment="1" applyProtection="1">
      <alignment horizontal="center"/>
      <protection locked="0"/>
    </xf>
    <xf numFmtId="44" fontId="0" fillId="35" borderId="16" xfId="47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>
      <alignment horizontal="center"/>
    </xf>
    <xf numFmtId="2" fontId="0" fillId="35" borderId="16" xfId="0" applyNumberFormat="1" applyFont="1" applyFill="1" applyBorder="1" applyAlignment="1" applyProtection="1">
      <alignment horizontal="center"/>
      <protection locked="0"/>
    </xf>
    <xf numFmtId="44" fontId="2" fillId="34" borderId="17" xfId="0" applyNumberFormat="1" applyFont="1" applyFill="1" applyBorder="1" applyAlignment="1">
      <alignment/>
    </xf>
    <xf numFmtId="14" fontId="2" fillId="35" borderId="22" xfId="0" applyNumberFormat="1" applyFont="1" applyFill="1" applyBorder="1" applyAlignment="1" applyProtection="1">
      <alignment horizontal="center"/>
      <protection locked="0"/>
    </xf>
    <xf numFmtId="44" fontId="2" fillId="0" borderId="0" xfId="47" applyFont="1" applyFill="1" applyBorder="1" applyAlignment="1">
      <alignment horizontal="left"/>
    </xf>
    <xf numFmtId="185" fontId="0" fillId="36" borderId="16" xfId="0" applyNumberFormat="1" applyFont="1" applyFill="1" applyBorder="1" applyAlignment="1">
      <alignment/>
    </xf>
    <xf numFmtId="185" fontId="0" fillId="36" borderId="21" xfId="0" applyNumberFormat="1" applyFont="1" applyFill="1" applyBorder="1" applyAlignment="1" applyProtection="1">
      <alignment horizontal="center"/>
      <protection locked="0"/>
    </xf>
    <xf numFmtId="185" fontId="0" fillId="36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187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36" borderId="20" xfId="0" applyFont="1" applyFill="1" applyBorder="1" applyAlignment="1" applyProtection="1">
      <alignment horizontal="center"/>
      <protection locked="0"/>
    </xf>
    <xf numFmtId="0" fontId="0" fillId="36" borderId="25" xfId="0" applyFont="1" applyFill="1" applyBorder="1" applyAlignment="1" applyProtection="1">
      <alignment horizontal="center"/>
      <protection locked="0"/>
    </xf>
    <xf numFmtId="0" fontId="0" fillId="36" borderId="26" xfId="0" applyFont="1" applyFill="1" applyBorder="1" applyAlignment="1" applyProtection="1">
      <alignment horizontal="center" vertical="center" wrapText="1"/>
      <protection locked="0"/>
    </xf>
    <xf numFmtId="0" fontId="0" fillId="36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179" fontId="0" fillId="0" borderId="16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90"/>
    </xf>
    <xf numFmtId="0" fontId="0" fillId="36" borderId="2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9" fontId="0" fillId="36" borderId="29" xfId="0" applyNumberFormat="1" applyFont="1" applyFill="1" applyBorder="1" applyAlignment="1" applyProtection="1">
      <alignment horizontal="center"/>
      <protection locked="0"/>
    </xf>
    <xf numFmtId="49" fontId="0" fillId="36" borderId="3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Zeros="0" tabSelected="1" zoomScale="159" zoomScaleNormal="159" zoomScaleSheetLayoutView="100" zoomScalePageLayoutView="0" workbookViewId="0" topLeftCell="A1">
      <selection activeCell="A21" sqref="A21:D21"/>
    </sheetView>
  </sheetViews>
  <sheetFormatPr defaultColWidth="11.421875" defaultRowHeight="12.75"/>
  <cols>
    <col min="1" max="1" width="42.00390625" style="11" customWidth="1"/>
    <col min="2" max="2" width="11.421875" style="11" customWidth="1"/>
    <col min="3" max="3" width="11.57421875" style="11" customWidth="1"/>
    <col min="4" max="4" width="11.140625" style="11" customWidth="1"/>
    <col min="5" max="6" width="11.421875" style="11" customWidth="1"/>
    <col min="7" max="7" width="27.28125" style="13" customWidth="1"/>
    <col min="8" max="8" width="11.28125" style="11" customWidth="1"/>
    <col min="9" max="9" width="11.421875" style="11" customWidth="1"/>
    <col min="10" max="10" width="11.28125" style="11" customWidth="1"/>
    <col min="11" max="11" width="5.28125" style="13" customWidth="1"/>
    <col min="12" max="16384" width="11.421875" style="11" customWidth="1"/>
  </cols>
  <sheetData>
    <row r="1" spans="1:11" ht="18">
      <c r="A1" s="98" t="s">
        <v>33</v>
      </c>
      <c r="B1" s="98"/>
      <c r="C1" s="98"/>
      <c r="D1" s="98"/>
      <c r="E1" s="98"/>
      <c r="K1" s="6"/>
    </row>
    <row r="2" spans="1:11" ht="27" customHeight="1">
      <c r="A2" s="99" t="s">
        <v>57</v>
      </c>
      <c r="B2" s="100"/>
      <c r="C2" s="100"/>
      <c r="D2" s="100"/>
      <c r="E2" s="100"/>
      <c r="K2" s="6"/>
    </row>
    <row r="3" spans="1:11" ht="15.75">
      <c r="A3" s="15" t="s">
        <v>17</v>
      </c>
      <c r="B3" s="101"/>
      <c r="C3" s="101"/>
      <c r="D3" s="101"/>
      <c r="E3" s="102"/>
      <c r="K3" s="6"/>
    </row>
    <row r="4" spans="1:11" ht="15.75">
      <c r="A4" s="16" t="s">
        <v>1</v>
      </c>
      <c r="B4" s="103"/>
      <c r="C4" s="103"/>
      <c r="D4" s="103"/>
      <c r="E4" s="104"/>
      <c r="K4" s="6"/>
    </row>
    <row r="5" spans="1:11" ht="15.75">
      <c r="A5" s="17" t="s">
        <v>44</v>
      </c>
      <c r="B5" s="113"/>
      <c r="C5" s="113"/>
      <c r="D5" s="113"/>
      <c r="E5" s="114"/>
      <c r="K5" s="6"/>
    </row>
    <row r="6" spans="1:11" ht="15.75">
      <c r="A6" s="15" t="s">
        <v>43</v>
      </c>
      <c r="B6" s="101"/>
      <c r="C6" s="101"/>
      <c r="D6" s="101"/>
      <c r="E6" s="102"/>
      <c r="K6" s="6"/>
    </row>
    <row r="7" spans="1:11" ht="15.75">
      <c r="A7" s="16" t="s">
        <v>1</v>
      </c>
      <c r="B7" s="103"/>
      <c r="C7" s="103"/>
      <c r="D7" s="103"/>
      <c r="E7" s="104"/>
      <c r="K7" s="6"/>
    </row>
    <row r="8" spans="1:11" ht="15.75">
      <c r="A8" s="17" t="s">
        <v>18</v>
      </c>
      <c r="B8" s="113"/>
      <c r="C8" s="113"/>
      <c r="D8" s="113"/>
      <c r="E8" s="114"/>
      <c r="K8" s="6"/>
    </row>
    <row r="9" spans="1:11" ht="15.75">
      <c r="A9" s="10"/>
      <c r="B9" s="62"/>
      <c r="C9" s="62"/>
      <c r="D9" s="62"/>
      <c r="E9" s="62"/>
      <c r="K9" s="6"/>
    </row>
    <row r="10" spans="1:11" ht="15.75">
      <c r="A10" s="5" t="s">
        <v>39</v>
      </c>
      <c r="B10" s="72">
        <v>40544</v>
      </c>
      <c r="C10" s="63" t="s">
        <v>14</v>
      </c>
      <c r="D10" s="72">
        <v>40574</v>
      </c>
      <c r="E10" s="64"/>
      <c r="K10" s="6"/>
    </row>
    <row r="11" spans="1:11" ht="15.75">
      <c r="A11" s="9" t="s">
        <v>0</v>
      </c>
      <c r="B11" s="65">
        <v>30.5</v>
      </c>
      <c r="C11" s="78" t="s">
        <v>54</v>
      </c>
      <c r="D11" s="66"/>
      <c r="E11" s="64"/>
      <c r="K11" s="6"/>
    </row>
    <row r="12" spans="1:11" ht="15.75">
      <c r="A12" s="9" t="s">
        <v>56</v>
      </c>
      <c r="B12" s="75">
        <v>0</v>
      </c>
      <c r="C12" s="111" t="s">
        <v>50</v>
      </c>
      <c r="D12" s="111"/>
      <c r="E12" s="111"/>
      <c r="K12" s="6"/>
    </row>
    <row r="13" spans="1:11" ht="15.75">
      <c r="A13" s="9" t="s">
        <v>52</v>
      </c>
      <c r="B13" s="76">
        <v>0</v>
      </c>
      <c r="C13" s="111" t="s">
        <v>50</v>
      </c>
      <c r="D13" s="111"/>
      <c r="E13" s="111"/>
      <c r="K13" s="6"/>
    </row>
    <row r="14" spans="1:11" s="18" customFormat="1" ht="23.25" customHeight="1">
      <c r="A14" s="81" t="s">
        <v>55</v>
      </c>
      <c r="B14" s="81"/>
      <c r="C14" s="81"/>
      <c r="D14" s="81"/>
      <c r="E14" s="81"/>
      <c r="G14" s="22"/>
      <c r="K14" s="23"/>
    </row>
    <row r="15" spans="1:11" ht="12.75">
      <c r="A15" s="10" t="s">
        <v>53</v>
      </c>
      <c r="B15" s="112" t="s">
        <v>12</v>
      </c>
      <c r="C15" s="112"/>
      <c r="D15" s="73">
        <v>9</v>
      </c>
      <c r="E15" s="20"/>
      <c r="K15" s="4"/>
    </row>
    <row r="16" spans="1:11" ht="12.75">
      <c r="A16" s="19"/>
      <c r="B16" s="112" t="s">
        <v>11</v>
      </c>
      <c r="C16" s="112"/>
      <c r="D16" s="73">
        <v>3.36</v>
      </c>
      <c r="E16" s="20"/>
      <c r="K16" s="4"/>
    </row>
    <row r="17" spans="1:11" s="1" customFormat="1" ht="15.75">
      <c r="A17" s="24" t="s">
        <v>32</v>
      </c>
      <c r="B17" s="80" t="s">
        <v>25</v>
      </c>
      <c r="C17" s="80"/>
      <c r="D17" s="25" t="s">
        <v>16</v>
      </c>
      <c r="E17" s="26" t="s">
        <v>15</v>
      </c>
      <c r="K17" s="6"/>
    </row>
    <row r="18" spans="1:11" ht="15.75">
      <c r="A18" s="46" t="s">
        <v>45</v>
      </c>
      <c r="B18" s="70">
        <v>2.5</v>
      </c>
      <c r="C18" s="27">
        <f>ROUND((B18*D15),2)</f>
        <v>22.5</v>
      </c>
      <c r="D18" s="74">
        <f>$B$11-B12</f>
        <v>30.5</v>
      </c>
      <c r="E18" s="28">
        <f>C18*D18</f>
        <v>686.25</v>
      </c>
      <c r="G18" s="11"/>
      <c r="K18" s="6"/>
    </row>
    <row r="19" spans="1:11" ht="15.75">
      <c r="A19" s="29" t="s">
        <v>38</v>
      </c>
      <c r="B19" s="108"/>
      <c r="C19" s="108"/>
      <c r="D19" s="108"/>
      <c r="E19" s="28">
        <f>E18*0.1</f>
        <v>68.625</v>
      </c>
      <c r="G19" s="11"/>
      <c r="K19" s="6"/>
    </row>
    <row r="20" spans="1:11" ht="15.75">
      <c r="A20" s="46" t="s">
        <v>46</v>
      </c>
      <c r="B20" s="67">
        <v>1</v>
      </c>
      <c r="C20" s="27">
        <f>B20*D16</f>
        <v>3.36</v>
      </c>
      <c r="D20" s="74">
        <f>D18</f>
        <v>30.5</v>
      </c>
      <c r="E20" s="28">
        <f>C20*D20</f>
        <v>102.47999999999999</v>
      </c>
      <c r="G20" s="11"/>
      <c r="K20" s="6"/>
    </row>
    <row r="21" spans="1:11" ht="15.75">
      <c r="A21" s="93" t="s">
        <v>42</v>
      </c>
      <c r="B21" s="94"/>
      <c r="C21" s="94"/>
      <c r="D21" s="94"/>
      <c r="E21" s="30">
        <f>SUM(E18:E20)</f>
        <v>857.355</v>
      </c>
      <c r="K21" s="6"/>
    </row>
    <row r="22" spans="1:11" ht="15.75">
      <c r="A22" s="109"/>
      <c r="B22" s="109"/>
      <c r="C22" s="109"/>
      <c r="D22" s="109"/>
      <c r="E22" s="109"/>
      <c r="K22" s="6"/>
    </row>
    <row r="23" spans="1:11" ht="15.75">
      <c r="A23" s="95" t="s">
        <v>34</v>
      </c>
      <c r="B23" s="96"/>
      <c r="C23" s="96"/>
      <c r="D23" s="97"/>
      <c r="E23" s="110" t="s">
        <v>29</v>
      </c>
      <c r="K23" s="6"/>
    </row>
    <row r="24" spans="1:11" ht="15.75">
      <c r="A24" s="31" t="s">
        <v>59</v>
      </c>
      <c r="B24" s="79">
        <f>B18*D18</f>
        <v>76.25</v>
      </c>
      <c r="C24" s="32" t="s">
        <v>58</v>
      </c>
      <c r="D24" s="33">
        <f>E21</f>
        <v>857.355</v>
      </c>
      <c r="E24" s="110"/>
      <c r="K24" s="6"/>
    </row>
    <row r="25" spans="1:11" ht="15.75">
      <c r="A25" s="34" t="s">
        <v>2</v>
      </c>
      <c r="B25" s="35" t="s">
        <v>9</v>
      </c>
      <c r="C25" s="35" t="s">
        <v>30</v>
      </c>
      <c r="D25" s="36" t="s">
        <v>31</v>
      </c>
      <c r="E25" s="110"/>
      <c r="K25" s="6"/>
    </row>
    <row r="26" spans="1:11" ht="15.75">
      <c r="A26" s="29" t="s">
        <v>36</v>
      </c>
      <c r="B26" s="37">
        <f>$E$21</f>
        <v>857.355</v>
      </c>
      <c r="C26" s="38">
        <v>0.075</v>
      </c>
      <c r="D26" s="39">
        <f>B26*C26</f>
        <v>64.301625</v>
      </c>
      <c r="E26" s="110"/>
      <c r="K26" s="6"/>
    </row>
    <row r="27" spans="1:11" s="2" customFormat="1" ht="15.75">
      <c r="A27" s="29" t="s">
        <v>6</v>
      </c>
      <c r="B27" s="37">
        <f>$E$21</f>
        <v>857.355</v>
      </c>
      <c r="C27" s="38">
        <v>0.008</v>
      </c>
      <c r="D27" s="39">
        <f>B27*C27</f>
        <v>6.858840000000001</v>
      </c>
      <c r="E27" s="110"/>
      <c r="K27" s="6"/>
    </row>
    <row r="28" spans="1:11" ht="15.75">
      <c r="A28" s="29" t="s">
        <v>35</v>
      </c>
      <c r="B28" s="37">
        <f>$E$21</f>
        <v>857.355</v>
      </c>
      <c r="C28" s="38">
        <v>0.03</v>
      </c>
      <c r="D28" s="39">
        <f>B28*C28</f>
        <v>25.72065</v>
      </c>
      <c r="E28" s="110"/>
      <c r="G28" s="11"/>
      <c r="K28" s="6"/>
    </row>
    <row r="29" spans="1:11" ht="15.75">
      <c r="A29" s="29" t="s">
        <v>40</v>
      </c>
      <c r="B29" s="37">
        <f>E21*97%</f>
        <v>831.63435</v>
      </c>
      <c r="C29" s="38">
        <v>0.051</v>
      </c>
      <c r="D29" s="39">
        <f>B29*C29</f>
        <v>42.41335185</v>
      </c>
      <c r="E29" s="110"/>
      <c r="G29" s="11"/>
      <c r="K29" s="6"/>
    </row>
    <row r="30" spans="1:11" ht="15.75">
      <c r="A30" s="29" t="s">
        <v>41</v>
      </c>
      <c r="B30" s="37">
        <f>E21*97%</f>
        <v>831.63435</v>
      </c>
      <c r="C30" s="38">
        <v>0.029</v>
      </c>
      <c r="D30" s="39">
        <f>B30*C30</f>
        <v>24.11739615</v>
      </c>
      <c r="E30" s="110"/>
      <c r="G30" s="11"/>
      <c r="K30" s="6"/>
    </row>
    <row r="31" spans="1:11" ht="15.75">
      <c r="A31" s="29" t="s">
        <v>19</v>
      </c>
      <c r="B31" s="40"/>
      <c r="C31" s="41">
        <f>SUM(C26:C30)</f>
        <v>0.19299999999999998</v>
      </c>
      <c r="D31" s="42">
        <f>SUM(D26:D30)</f>
        <v>163.41186299999998</v>
      </c>
      <c r="E31" s="110"/>
      <c r="G31" s="11"/>
      <c r="K31" s="6"/>
    </row>
    <row r="32" spans="1:11" ht="15.75">
      <c r="A32" s="43" t="s">
        <v>49</v>
      </c>
      <c r="B32" s="44"/>
      <c r="C32" s="44"/>
      <c r="D32" s="71">
        <f>D24-D31</f>
        <v>693.943137</v>
      </c>
      <c r="E32" s="110"/>
      <c r="G32" s="11"/>
      <c r="K32" s="6"/>
    </row>
    <row r="33" spans="1:11" ht="15.75">
      <c r="A33" s="106" t="s">
        <v>28</v>
      </c>
      <c r="B33" s="107"/>
      <c r="C33" s="107"/>
      <c r="D33" s="45">
        <f>D32+D30</f>
        <v>718.06053315</v>
      </c>
      <c r="E33" s="110"/>
      <c r="G33" s="11"/>
      <c r="K33" s="6"/>
    </row>
    <row r="34" spans="1:11" ht="15.75">
      <c r="A34" s="46" t="s">
        <v>7</v>
      </c>
      <c r="B34" s="35" t="s">
        <v>3</v>
      </c>
      <c r="C34" s="35" t="s">
        <v>4</v>
      </c>
      <c r="D34" s="36" t="s">
        <v>5</v>
      </c>
      <c r="E34" s="110"/>
      <c r="G34" s="11"/>
      <c r="K34" s="6"/>
    </row>
    <row r="35" spans="1:11" ht="15.75">
      <c r="A35" s="47" t="s">
        <v>37</v>
      </c>
      <c r="B35" s="48">
        <f>$E$21</f>
        <v>857.355</v>
      </c>
      <c r="C35" s="49">
        <v>0.003</v>
      </c>
      <c r="D35" s="50">
        <f>B35*C35</f>
        <v>2.5720650000000003</v>
      </c>
      <c r="E35" s="110"/>
      <c r="G35" s="11"/>
      <c r="K35" s="6"/>
    </row>
    <row r="36" spans="1:11" ht="15.75">
      <c r="A36" s="47" t="s">
        <v>51</v>
      </c>
      <c r="B36" s="48">
        <f>$E$21</f>
        <v>857.355</v>
      </c>
      <c r="C36" s="49">
        <v>0.011</v>
      </c>
      <c r="D36" s="50">
        <f>B36*C36</f>
        <v>9.430905</v>
      </c>
      <c r="E36" s="110"/>
      <c r="G36" s="11"/>
      <c r="K36" s="6"/>
    </row>
    <row r="37" spans="1:11" s="18" customFormat="1" ht="12.75">
      <c r="A37" s="47" t="s">
        <v>35</v>
      </c>
      <c r="B37" s="48">
        <f>$E$21</f>
        <v>857.355</v>
      </c>
      <c r="C37" s="49">
        <v>0.045</v>
      </c>
      <c r="D37" s="50">
        <f>B37*C37</f>
        <v>38.580975</v>
      </c>
      <c r="E37" s="110"/>
      <c r="K37" s="12"/>
    </row>
    <row r="38" spans="1:11" ht="12.75">
      <c r="A38" s="29" t="s">
        <v>6</v>
      </c>
      <c r="B38" s="37">
        <f>$E$21</f>
        <v>857.355</v>
      </c>
      <c r="C38" s="38">
        <v>0.012</v>
      </c>
      <c r="D38" s="39">
        <f>B38*C38</f>
        <v>10.288260000000001</v>
      </c>
      <c r="E38" s="110"/>
      <c r="G38" s="11"/>
      <c r="H38" s="7"/>
      <c r="I38" s="7"/>
      <c r="J38" s="7"/>
      <c r="K38" s="7"/>
    </row>
    <row r="39" spans="1:5" ht="12.75">
      <c r="A39" s="29" t="s">
        <v>20</v>
      </c>
      <c r="B39" s="37">
        <f>$E$21</f>
        <v>857.355</v>
      </c>
      <c r="C39" s="38">
        <v>0.001</v>
      </c>
      <c r="D39" s="39">
        <f>B39*C39</f>
        <v>0.8573550000000001</v>
      </c>
      <c r="E39" s="110"/>
    </row>
    <row r="40" spans="1:5" ht="12.75">
      <c r="A40" s="29" t="s">
        <v>8</v>
      </c>
      <c r="B40" s="51"/>
      <c r="C40" s="52">
        <f>SUM(C35:C39)</f>
        <v>0.072</v>
      </c>
      <c r="D40" s="42">
        <f>SUM(D35:D39)</f>
        <v>61.72956</v>
      </c>
      <c r="E40" s="110"/>
    </row>
    <row r="41" spans="1:5" ht="12.75">
      <c r="A41" s="91" t="s">
        <v>22</v>
      </c>
      <c r="B41" s="92"/>
      <c r="C41" s="92"/>
      <c r="D41" s="53">
        <f>D31+D40</f>
        <v>225.14142299999997</v>
      </c>
      <c r="E41" s="110"/>
    </row>
    <row r="42" spans="1:5" ht="12.75">
      <c r="A42" s="3" t="s">
        <v>21</v>
      </c>
      <c r="E42" s="21"/>
    </row>
    <row r="43" spans="1:5" ht="12.75">
      <c r="A43" s="105"/>
      <c r="B43" s="105"/>
      <c r="C43" s="105"/>
      <c r="D43" s="105"/>
      <c r="E43" s="105"/>
    </row>
    <row r="44" spans="1:5" ht="12.75">
      <c r="A44" s="88" t="s">
        <v>13</v>
      </c>
      <c r="B44" s="89"/>
      <c r="C44" s="89"/>
      <c r="D44" s="89"/>
      <c r="E44" s="90"/>
    </row>
    <row r="45" spans="1:5" s="8" customFormat="1" ht="12.75">
      <c r="A45" s="54"/>
      <c r="B45" s="55" t="s">
        <v>10</v>
      </c>
      <c r="C45" s="55" t="s">
        <v>26</v>
      </c>
      <c r="D45" s="32" t="s">
        <v>16</v>
      </c>
      <c r="E45" s="56" t="s">
        <v>27</v>
      </c>
    </row>
    <row r="46" spans="1:5" ht="12.75">
      <c r="A46" s="57" t="s">
        <v>60</v>
      </c>
      <c r="B46" s="67">
        <v>5</v>
      </c>
      <c r="C46" s="27">
        <f>B46*D16</f>
        <v>16.8</v>
      </c>
      <c r="D46" s="74">
        <f>B11-B13</f>
        <v>30.5</v>
      </c>
      <c r="E46" s="58">
        <f>C46*D46</f>
        <v>512.4</v>
      </c>
    </row>
    <row r="47" spans="1:5" ht="12.75">
      <c r="A47" s="57" t="s">
        <v>47</v>
      </c>
      <c r="B47" s="59"/>
      <c r="C47" s="68">
        <v>5.5</v>
      </c>
      <c r="D47" s="74">
        <f>B11</f>
        <v>30.5</v>
      </c>
      <c r="E47" s="58">
        <f>C47*D47</f>
        <v>167.75</v>
      </c>
    </row>
    <row r="48" spans="1:5" ht="12.75">
      <c r="A48" s="69" t="s">
        <v>48</v>
      </c>
      <c r="B48" s="86"/>
      <c r="C48" s="86"/>
      <c r="D48" s="86"/>
      <c r="E48" s="58">
        <f>D32</f>
        <v>693.943137</v>
      </c>
    </row>
    <row r="49" spans="1:11" s="1" customFormat="1" ht="12.75">
      <c r="A49" s="84" t="s">
        <v>23</v>
      </c>
      <c r="B49" s="85"/>
      <c r="C49" s="85"/>
      <c r="D49" s="85"/>
      <c r="E49" s="60">
        <f>SUM(E46:E48)</f>
        <v>1374.0931369999998</v>
      </c>
      <c r="G49" s="14"/>
      <c r="K49" s="14"/>
    </row>
    <row r="50" spans="1:5" ht="12.75">
      <c r="A50" s="87" t="s">
        <v>24</v>
      </c>
      <c r="B50" s="87"/>
      <c r="C50" s="87"/>
      <c r="D50" s="87"/>
      <c r="E50" s="61">
        <f>E49+D41</f>
        <v>1599.2345599999999</v>
      </c>
    </row>
    <row r="51" spans="1:5" s="77" customFormat="1" ht="48.75" customHeight="1">
      <c r="A51" s="82" t="s">
        <v>61</v>
      </c>
      <c r="B51" s="83"/>
      <c r="C51" s="83"/>
      <c r="D51" s="83"/>
      <c r="E51" s="83"/>
    </row>
  </sheetData>
  <sheetProtection/>
  <mergeCells count="27">
    <mergeCell ref="B15:C15"/>
    <mergeCell ref="B16:C16"/>
    <mergeCell ref="B5:E5"/>
    <mergeCell ref="B6:E6"/>
    <mergeCell ref="B7:E7"/>
    <mergeCell ref="B8:E8"/>
    <mergeCell ref="C13:E13"/>
    <mergeCell ref="A1:E1"/>
    <mergeCell ref="A2:E2"/>
    <mergeCell ref="B3:E3"/>
    <mergeCell ref="B4:E4"/>
    <mergeCell ref="A43:E43"/>
    <mergeCell ref="A33:C33"/>
    <mergeCell ref="B19:D19"/>
    <mergeCell ref="A22:E22"/>
    <mergeCell ref="E23:E41"/>
    <mergeCell ref="C12:E12"/>
    <mergeCell ref="B17:C17"/>
    <mergeCell ref="A14:E14"/>
    <mergeCell ref="A51:E51"/>
    <mergeCell ref="A49:D49"/>
    <mergeCell ref="B48:D48"/>
    <mergeCell ref="A50:D50"/>
    <mergeCell ref="A44:E44"/>
    <mergeCell ref="A41:C41"/>
    <mergeCell ref="A21:D21"/>
    <mergeCell ref="A23:D23"/>
  </mergeCells>
  <dataValidations count="4">
    <dataValidation type="decimal" allowBlank="1" showInputMessage="1" showErrorMessage="1" errorTitle="Erreur" error="Maximum 31 jours" sqref="B11:B13">
      <formula1>0</formula1>
      <formula2>31</formula2>
    </dataValidation>
    <dataValidation type="decimal" operator="greaterThanOrEqual" allowBlank="1" showInputMessage="1" showErrorMessage="1" errorTitle="Erreur" error="Minimum 2,5 SMIC" sqref="B18">
      <formula1>2.5</formula1>
    </dataValidation>
    <dataValidation type="decimal" allowBlank="1" showInputMessage="1" showErrorMessage="1" errorTitle="Erreur" error="Minimum 0, maximum 4 MG" sqref="B20">
      <formula1>0</formula1>
      <formula2>4</formula2>
    </dataValidation>
    <dataValidation type="decimal" allowBlank="1" showInputMessage="1" showErrorMessage="1" errorTitle="Erreur" error="Minimum 2, maximum 5 MG" sqref="B46">
      <formula1>2</formula1>
      <formula2>5</formula2>
    </dataValidation>
  </dataValidations>
  <printOptions horizontalCentered="1" verticalCentered="1"/>
  <pageMargins left="0.22" right="0.19" top="0.13" bottom="0.21" header="0.12" footer="0.1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Bulletin de paye</dc:title>
  <dc:subject/>
  <dc:creator>Etienne Frommelt</dc:creator>
  <cp:keywords/>
  <dc:description/>
  <cp:lastModifiedBy>mzarragane</cp:lastModifiedBy>
  <cp:lastPrinted>2011-01-12T08:46:05Z</cp:lastPrinted>
  <dcterms:created xsi:type="dcterms:W3CDTF">2002-01-13T16:26:38Z</dcterms:created>
  <dcterms:modified xsi:type="dcterms:W3CDTF">2011-03-28T12:32:59Z</dcterms:modified>
  <cp:category/>
  <cp:version/>
  <cp:contentType/>
  <cp:contentStatus/>
</cp:coreProperties>
</file>